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E32F2071-7478-469E-B7D7-3C8CC48E3EA6}" xr6:coauthVersionLast="47" xr6:coauthVersionMax="47" xr10:uidLastSave="{00000000-0000-0000-0000-000000000000}"/>
  <bookViews>
    <workbookView xWindow="-120" yWindow="-120" windowWidth="38640" windowHeight="15720" xr2:uid="{05F000E5-E22D-485E-9DEA-F3117DC6B67F}"/>
  </bookViews>
  <sheets>
    <sheet name="Dívidas" sheetId="1" r:id="rId1"/>
    <sheet name="Visão_Geral" sheetId="2" r:id="rId2"/>
    <sheet name="Parâmetros" sheetId="3" r:id="rId3"/>
  </sheets>
  <definedNames>
    <definedName name="_xlnm._FilterDatabase" localSheetId="0" hidden="1">Dívidas!$C$10:$L$10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G17" i="2"/>
  <c r="F17" i="2"/>
  <c r="E17" i="2"/>
  <c r="D17" i="2"/>
  <c r="C17" i="2"/>
  <c r="G16" i="2"/>
  <c r="F16" i="2"/>
  <c r="E16" i="2"/>
  <c r="D16" i="2"/>
  <c r="N7" i="2"/>
  <c r="M7" i="2"/>
  <c r="L7" i="2"/>
  <c r="K7" i="2"/>
  <c r="J7" i="2"/>
  <c r="I7" i="2"/>
  <c r="H7" i="2"/>
  <c r="G7" i="2"/>
  <c r="F7" i="2"/>
  <c r="E7" i="2"/>
  <c r="D7" i="2"/>
  <c r="C7" i="2"/>
  <c r="L8" i="1"/>
  <c r="J8" i="1"/>
  <c r="H8" i="1"/>
  <c r="F8" i="1"/>
  <c r="D8" i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L17" i="1"/>
  <c r="L18" i="1"/>
  <c r="L19" i="1"/>
  <c r="L20" i="1"/>
  <c r="L21" i="1"/>
  <c r="L22" i="1"/>
  <c r="L11" i="1"/>
  <c r="L12" i="1" s="1"/>
  <c r="L13" i="1" s="1"/>
  <c r="L14" i="1" s="1"/>
  <c r="L15" i="1" s="1"/>
  <c r="L16" i="1" s="1"/>
  <c r="J17" i="1"/>
  <c r="J18" i="1"/>
  <c r="J19" i="1"/>
  <c r="J20" i="1"/>
  <c r="J21" i="1"/>
  <c r="J22" i="1"/>
  <c r="J11" i="1"/>
  <c r="J12" i="1" s="1"/>
  <c r="J13" i="1" s="1"/>
  <c r="J14" i="1" s="1"/>
  <c r="J15" i="1" s="1"/>
  <c r="J16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F6" i="1"/>
  <c r="D6" i="1"/>
  <c r="L6" i="1" l="1"/>
  <c r="J6" i="1"/>
  <c r="H6" i="1"/>
</calcChain>
</file>

<file path=xl/sharedStrings.xml><?xml version="1.0" encoding="utf-8"?>
<sst xmlns="http://schemas.openxmlformats.org/spreadsheetml/2006/main" count="79" uniqueCount="45">
  <si>
    <t>Mês</t>
  </si>
  <si>
    <t>Ano: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</si>
  <si>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</si>
  <si>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</si>
  <si>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</si>
  <si>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</si>
  <si>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</si>
  <si>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</si>
  <si>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</si>
  <si>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</si>
  <si>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</si>
  <si>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</si>
  <si>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</si>
  <si>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</si>
  <si>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Dívida</t>
  </si>
  <si>
    <t>Restante</t>
  </si>
  <si>
    <t>Valor da Dívida</t>
  </si>
  <si>
    <t>Juros</t>
  </si>
  <si>
    <t>Pago (%)</t>
  </si>
  <si>
    <t>Valor Pago</t>
  </si>
  <si>
    <t>Valor restante</t>
  </si>
  <si>
    <t>Com juros já incluso</t>
  </si>
  <si>
    <t>0.8% a.m</t>
  </si>
  <si>
    <t>0.9% a.m</t>
  </si>
  <si>
    <t>0.5% a.m</t>
  </si>
  <si>
    <t>1% a.m</t>
  </si>
  <si>
    <t>Visão Geral</t>
  </si>
  <si>
    <t>Dívidas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</si>
  <si>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</si>
  <si>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</si>
  <si>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</si>
  <si>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</si>
  <si>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</si>
  <si>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</si>
  <si>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</si>
  <si>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</si>
  <si>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</si>
  <si>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</si>
  <si>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</si>
  <si>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</si>
  <si>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Dívida A</t>
  </si>
  <si>
    <t>Dívida B</t>
  </si>
  <si>
    <t>Dívida C</t>
  </si>
  <si>
    <t>Dívida D</t>
  </si>
  <si>
    <t>Dívida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</si>
</sst>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ahnschrift Light"/>
      <family val="2"/>
    </font>
    <font>
      <sz val="11"/>
      <color theme="0"/>
      <name val="Bahnschrift Light"/>
      <family val="2"/>
    </font>
    <font>
      <sz val="11"/>
      <color rgb="FFC00000"/>
      <name val="Bahnschrift Light"/>
      <family val="2"/>
    </font>
    <font>
      <sz val="14"/>
      <color rgb="FF2E4F54"/>
      <name val="Bahnschrift Light"/>
      <family val="2"/>
    </font>
    <font>
      <sz val="11"/>
      <color theme="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rgb="FF1F323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44" fontId="3" fillId="0" borderId="1" xfId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/>
    <xf numFmtId="0" fontId="6" fillId="0" borderId="2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2E4F54"/>
      <color rgb="FF477A81"/>
      <color rgb="FF355C61"/>
      <color rgb="FF1F3235"/>
      <color rgb="FF1B222B"/>
      <color rgb="FF23393D"/>
      <color rgb="FF22353E"/>
      <color rgb="FF223A3E"/>
      <color rgb="FF1F3539"/>
      <color rgb="FF192C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</a:t>
            </a:r>
            <a:r>
              <a:rPr lang="pt-BR" baseline="0"/>
              <a:t> gastos com Dívidas - Mensal</a:t>
            </a:r>
            <a:endParaRPr lang="pt-BR"/>
          </a:p>
        </c:rich>
      </c:tx>
      <c:layout>
        <c:manualLayout>
          <c:xMode val="edge"/>
          <c:yMode val="edge"/>
          <c:x val="0.42998934452883653"/>
          <c:y val="1.0615711252653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0140117994100296E-2"/>
          <c:y val="0.13317409766454355"/>
          <c:w val="0.97971976401179939"/>
          <c:h val="0.743692846515204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E4F5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77A8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Visão_Geral!$C$6:$N$6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Visão_Geral!$C$7:$N$7</c:f>
              <c:numCache>
                <c:formatCode>_("R$"* #,##0.00_);_("R$"* \(#,##0.00\);_("R$"* "-"??_);_(@_)</c:formatCode>
                <c:ptCount val="12"/>
                <c:pt idx="0">
                  <c:v>1443</c:v>
                </c:pt>
                <c:pt idx="1">
                  <c:v>1106.9000000000001</c:v>
                </c:pt>
                <c:pt idx="2">
                  <c:v>1072</c:v>
                </c:pt>
                <c:pt idx="3">
                  <c:v>1196</c:v>
                </c:pt>
                <c:pt idx="4">
                  <c:v>1058.5</c:v>
                </c:pt>
                <c:pt idx="5">
                  <c:v>1201.9000000000001</c:v>
                </c:pt>
                <c:pt idx="6">
                  <c:v>390</c:v>
                </c:pt>
                <c:pt idx="7">
                  <c:v>185</c:v>
                </c:pt>
                <c:pt idx="8">
                  <c:v>195</c:v>
                </c:pt>
                <c:pt idx="9">
                  <c:v>125</c:v>
                </c:pt>
                <c:pt idx="10">
                  <c:v>135</c:v>
                </c:pt>
                <c:pt idx="1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0-4091-AD59-F04910DD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221696"/>
        <c:axId val="171219200"/>
      </c:barChart>
      <c:catAx>
        <c:axId val="1712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55C6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219200"/>
        <c:crosses val="autoZero"/>
        <c:auto val="1"/>
        <c:lblAlgn val="ctr"/>
        <c:lblOffset val="100"/>
        <c:noMultiLvlLbl val="0"/>
      </c:catAx>
      <c:valAx>
        <c:axId val="17121920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7122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</a:t>
            </a:r>
            <a:r>
              <a:rPr lang="pt-BR" baseline="0"/>
              <a:t> gastos com Dívidas</a:t>
            </a:r>
            <a:endParaRPr lang="pt-BR"/>
          </a:p>
        </c:rich>
      </c:tx>
      <c:layout>
        <c:manualLayout>
          <c:xMode val="edge"/>
          <c:yMode val="edge"/>
          <c:x val="0.43275483125450032"/>
          <c:y val="3.5460992907801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0140117994100296E-2"/>
          <c:y val="0.16375886524822694"/>
          <c:w val="0.97971976401179939"/>
          <c:h val="0.671714413357904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E4F54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Visão_Geral!$C$16:$G$16</c:f>
              <c:strCache>
                <c:ptCount val="5"/>
                <c:pt idx="0">
                  <c:v>Dívida A</c:v>
                </c:pt>
                <c:pt idx="1">
                  <c:v>Dívida B</c:v>
                </c:pt>
                <c:pt idx="2">
                  <c:v>Dívida C</c:v>
                </c:pt>
                <c:pt idx="3">
                  <c:v>Dívida D</c:v>
                </c:pt>
                <c:pt idx="4">
                  <c:v>Dívida E</c:v>
                </c:pt>
              </c:strCache>
            </c:strRef>
          </c:cat>
          <c:val>
            <c:numRef>
              <c:f>Visão_Geral!$C$17:$G$17</c:f>
              <c:numCache>
                <c:formatCode>_("R$"* #,##0.00_);_("R$"* \(#,##0.00\);_("R$"* "-"??_);_(@_)</c:formatCode>
                <c:ptCount val="5"/>
                <c:pt idx="0">
                  <c:v>1650</c:v>
                </c:pt>
                <c:pt idx="1">
                  <c:v>2183.3000000000002</c:v>
                </c:pt>
                <c:pt idx="2">
                  <c:v>1066</c:v>
                </c:pt>
                <c:pt idx="3">
                  <c:v>1450</c:v>
                </c:pt>
                <c:pt idx="4">
                  <c:v>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E-47C2-B6EF-DFDAF8290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221696"/>
        <c:axId val="171219200"/>
      </c:barChart>
      <c:catAx>
        <c:axId val="1712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219200"/>
        <c:crosses val="autoZero"/>
        <c:auto val="1"/>
        <c:lblAlgn val="ctr"/>
        <c:lblOffset val="100"/>
        <c:noMultiLvlLbl val="0"/>
      </c:catAx>
      <c:valAx>
        <c:axId val="17121920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7122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Par&#226;metros!A1"/><Relationship Id="rId1" Type="http://schemas.openxmlformats.org/officeDocument/2006/relationships/hyperlink" Target="#Vis&#227;o_Ger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685800</xdr:colOff>
      <xdr:row>0</xdr:row>
      <xdr:rowOff>68580</xdr:rowOff>
    </xdr:from>
    <xdr:to>
      <xdr:col>6</xdr:col>
      <xdr:colOff>174394</xdr:colOff>
      <xdr:row>3</xdr:row>
      <xdr:rowOff>34290</xdr:rowOff>
    </xdr:to>
    <xdr:sp macro="" textlink="">
      <xdr:nvSpPr>
        <xdr:cNvPr id="9" name="CaixaDeText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F21F6-7E28-4D23-B316-EBCB3C64AC04}"/>
            </a:ext>
          </a:extLst>
        </xdr:cNvPr>
        <xdr:cNvSpPr txBox="1"/>
      </xdr:nvSpPr>
      <xdr:spPr>
        <a:xfrm>
          <a:off x="5730240" y="68580"/>
          <a:ext cx="928774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bg1"/>
              </a:solidFill>
              <a:latin typeface="Grandview" panose="020B0502040204020203" pitchFamily="34" charset="0"/>
              <a:cs typeface="Arial" panose="020B0604020202020204" pitchFamily="34" charset="0"/>
            </a:rPr>
            <a:t>Visão Geral</a:t>
          </a:r>
        </a:p>
      </xdr:txBody>
    </xdr:sp>
    <xdr:clientData/>
  </xdr:twoCellAnchor>
  <xdr:twoCellAnchor editAs="absolute">
    <xdr:from>
      <xdr:col>6</xdr:col>
      <xdr:colOff>693420</xdr:colOff>
      <xdr:row>0</xdr:row>
      <xdr:rowOff>68580</xdr:rowOff>
    </xdr:from>
    <xdr:to>
      <xdr:col>7</xdr:col>
      <xdr:colOff>593494</xdr:colOff>
      <xdr:row>3</xdr:row>
      <xdr:rowOff>34290</xdr:rowOff>
    </xdr:to>
    <xdr:sp macro="" textlink="">
      <xdr:nvSpPr>
        <xdr:cNvPr id="10" name="CaixaDeText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CF38ED-CF34-4C72-AF2C-13302532625E}"/>
            </a:ext>
          </a:extLst>
        </xdr:cNvPr>
        <xdr:cNvSpPr txBox="1"/>
      </xdr:nvSpPr>
      <xdr:spPr>
        <a:xfrm>
          <a:off x="7178040" y="68580"/>
          <a:ext cx="928774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bg1"/>
              </a:solidFill>
              <a:latin typeface="Grandview" panose="020B0502040204020203" pitchFamily="34" charset="0"/>
              <a:cs typeface="Arial" panose="020B0604020202020204" pitchFamily="34" charset="0"/>
            </a:rPr>
            <a:t>Parâmetros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2</xdr:row>
      <xdr:rowOff>68580</xdr:rowOff>
    </xdr:from>
    <xdr:to>
      <xdr:col>15</xdr:col>
      <xdr:colOff>22860</xdr:colOff>
      <xdr:row>13</xdr:row>
      <xdr:rowOff>68580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BBC018-E69B-6444-81CB-D4605FC19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68580</xdr:colOff>
      <xdr:row>13</xdr:row>
      <xdr:rowOff>121920</xdr:rowOff>
    </xdr:from>
    <xdr:to>
      <xdr:col>15</xdr:col>
      <xdr:colOff>38100</xdr:colOff>
      <xdr:row>23</xdr:row>
      <xdr:rowOff>160020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E1144B3-E6DE-43AD-8C42-D7DD9F3F5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5A42-22C9-46B6-A7EA-849D2DC479BE}">
  <dimension ref="B1:T31"/>
  <sheetViews>
    <sheetView showGridLines="0" tabSelected="1" workbookViewId="0">
      <selection activeCell="O16" sqref="O16"/>
    </sheetView>
  </sheetViews>
  <sheetFormatPr defaultRowHeight="15" x14ac:dyDescent="0.25"/>
  <cols>
    <col min="1" max="1" width="0.5703125" customWidth="1"/>
    <col min="2" max="2" width="22" style="1" customWidth="1"/>
    <col min="3" max="3" width="15" customWidth="1"/>
    <col min="4" max="4" width="21" customWidth="1"/>
    <col min="5" max="5" width="15" customWidth="1"/>
    <col min="6" max="6" width="21" customWidth="1"/>
    <col min="7" max="7" width="15" customWidth="1"/>
    <col min="8" max="8" width="21" customWidth="1"/>
    <col min="9" max="9" width="15" customWidth="1"/>
    <col min="10" max="10" width="21" customWidth="1"/>
    <col min="11" max="11" width="15" customWidth="1"/>
    <col min="12" max="12" width="21" customWidth="1"/>
  </cols>
  <sheetData>
    <row r="1" spans="2:20" ht="10.1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0" x14ac:dyDescent="0.25">
      <c r="B2" s="5" t="s">
        <v>1</v>
      </c>
      <c r="C2" s="2">
        <v>2024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ht="4.1500000000000004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0" x14ac:dyDescent="0.25">
      <c r="B4" s="2" t="s">
        <v>21</v>
      </c>
      <c r="C4" s="4" t="s">
        <v>14</v>
      </c>
      <c r="D4" s="7" t="s">
        <v>40</v>
      </c>
      <c r="E4" s="4" t="s">
        <v>14</v>
      </c>
      <c r="F4" s="7" t="s">
        <v>41</v>
      </c>
      <c r="G4" s="4" t="s">
        <v>14</v>
      </c>
      <c r="H4" s="7" t="s">
        <v>42</v>
      </c>
      <c r="I4" s="4" t="s">
        <v>14</v>
      </c>
      <c r="J4" s="7" t="s">
        <v>43</v>
      </c>
      <c r="K4" s="4" t="s">
        <v>14</v>
      </c>
      <c r="L4" s="7" t="s">
        <v>44</v>
      </c>
      <c r="M4" s="2"/>
      <c r="N4" s="2"/>
      <c r="O4" s="2"/>
      <c r="P4" s="2"/>
      <c r="Q4" s="2"/>
      <c r="R4" s="2"/>
      <c r="S4" s="2"/>
      <c r="T4" s="2"/>
    </row>
    <row r="5" spans="2:20" x14ac:dyDescent="0.25">
      <c r="B5" s="2"/>
      <c r="C5" s="4" t="s">
        <v>16</v>
      </c>
      <c r="D5" s="6">
        <v>2000</v>
      </c>
      <c r="E5" s="4" t="s">
        <v>16</v>
      </c>
      <c r="F5" s="6">
        <v>3000</v>
      </c>
      <c r="G5" s="4" t="s">
        <v>16</v>
      </c>
      <c r="H5" s="6">
        <v>1259</v>
      </c>
      <c r="I5" s="4" t="s">
        <v>16</v>
      </c>
      <c r="J5" s="6">
        <v>1633</v>
      </c>
      <c r="K5" s="4" t="s">
        <v>16</v>
      </c>
      <c r="L5" s="6">
        <v>5782</v>
      </c>
      <c r="M5" s="2"/>
      <c r="N5" s="2"/>
      <c r="O5" s="2"/>
      <c r="P5" s="2"/>
      <c r="Q5" s="2"/>
      <c r="R5" s="2"/>
      <c r="S5" s="2"/>
      <c r="T5" s="2"/>
    </row>
    <row r="6" spans="2:20" x14ac:dyDescent="0.25">
      <c r="B6" s="2"/>
      <c r="C6" s="4" t="s">
        <v>15</v>
      </c>
      <c r="D6" s="8">
        <f>D5-SUM(C11:C22)</f>
        <v>350</v>
      </c>
      <c r="E6" s="4" t="s">
        <v>15</v>
      </c>
      <c r="F6" s="8">
        <f>F5-SUM(E11:E22)</f>
        <v>816.69999999999982</v>
      </c>
      <c r="G6" s="4" t="s">
        <v>15</v>
      </c>
      <c r="H6" s="8">
        <f>H5-SUM(G11:G22)</f>
        <v>193</v>
      </c>
      <c r="I6" s="4" t="s">
        <v>15</v>
      </c>
      <c r="J6" s="8">
        <f>J5-SUM(I11:I22)</f>
        <v>183</v>
      </c>
      <c r="K6" s="4" t="s">
        <v>15</v>
      </c>
      <c r="L6" s="8">
        <f>L5-SUM(K11:K22)</f>
        <v>3868</v>
      </c>
      <c r="M6" s="2"/>
      <c r="N6" s="2"/>
      <c r="O6" s="2"/>
      <c r="P6" s="2"/>
      <c r="Q6" s="2"/>
      <c r="R6" s="2"/>
      <c r="S6" s="2"/>
      <c r="T6" s="2"/>
    </row>
    <row r="7" spans="2:20" x14ac:dyDescent="0.25">
      <c r="B7" s="2"/>
      <c r="C7" s="4" t="s">
        <v>17</v>
      </c>
      <c r="D7" s="11" t="s">
        <v>22</v>
      </c>
      <c r="E7" s="4" t="s">
        <v>17</v>
      </c>
      <c r="F7" s="11" t="s">
        <v>23</v>
      </c>
      <c r="G7" s="4" t="s">
        <v>17</v>
      </c>
      <c r="H7" s="11" t="s">
        <v>24</v>
      </c>
      <c r="I7" s="4" t="s">
        <v>17</v>
      </c>
      <c r="J7" s="11" t="s">
        <v>22</v>
      </c>
      <c r="K7" s="4" t="s">
        <v>17</v>
      </c>
      <c r="L7" s="11" t="s">
        <v>25</v>
      </c>
      <c r="M7" s="2"/>
      <c r="N7" s="2"/>
      <c r="O7" s="2"/>
      <c r="P7" s="2"/>
      <c r="Q7" s="2"/>
      <c r="R7" s="2"/>
      <c r="S7" s="2"/>
      <c r="T7" s="2"/>
    </row>
    <row r="8" spans="2:20" x14ac:dyDescent="0.25">
      <c r="B8" s="2"/>
      <c r="C8" s="4" t="s">
        <v>18</v>
      </c>
      <c r="D8" s="10">
        <f>SUM(C11:C22)/D5</f>
        <v>0.82499999999999996</v>
      </c>
      <c r="E8" s="4" t="s">
        <v>18</v>
      </c>
      <c r="F8" s="10">
        <f>SUM(E11:E22)/F5</f>
        <v>0.72776666666666667</v>
      </c>
      <c r="G8" s="4" t="s">
        <v>18</v>
      </c>
      <c r="H8" s="10">
        <f>SUM(G11:G22)/H5</f>
        <v>0.84670373312152503</v>
      </c>
      <c r="I8" s="4" t="s">
        <v>18</v>
      </c>
      <c r="J8" s="10">
        <f>SUM(I11:I22)/J5</f>
        <v>0.88793631353337421</v>
      </c>
      <c r="K8" s="4" t="s">
        <v>18</v>
      </c>
      <c r="L8" s="10">
        <f>SUM(K11:K22)/L5</f>
        <v>0.33102732618471115</v>
      </c>
      <c r="M8" s="2"/>
      <c r="N8" s="2"/>
      <c r="O8" s="2"/>
      <c r="P8" s="2"/>
      <c r="Q8" s="2"/>
      <c r="R8" s="2"/>
      <c r="S8" s="2"/>
      <c r="T8" s="2"/>
    </row>
    <row r="9" spans="2:20" ht="6" customHeight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ht="18.600000000000001" customHeight="1" x14ac:dyDescent="0.25">
      <c r="B10" s="3" t="s">
        <v>0</v>
      </c>
      <c r="C10" s="3" t="s">
        <v>19</v>
      </c>
      <c r="D10" s="3" t="s">
        <v>20</v>
      </c>
      <c r="E10" s="3" t="s">
        <v>19</v>
      </c>
      <c r="F10" s="3" t="s">
        <v>20</v>
      </c>
      <c r="G10" s="3" t="s">
        <v>19</v>
      </c>
      <c r="H10" s="3" t="s">
        <v>20</v>
      </c>
      <c r="I10" s="3" t="s">
        <v>19</v>
      </c>
      <c r="J10" s="3" t="s">
        <v>20</v>
      </c>
      <c r="K10" s="3" t="s">
        <v>19</v>
      </c>
      <c r="L10" s="3" t="s">
        <v>20</v>
      </c>
      <c r="M10" s="2"/>
      <c r="N10" s="2"/>
      <c r="O10" s="2"/>
      <c r="P10" s="2"/>
      <c r="Q10" s="2"/>
      <c r="R10" s="2"/>
      <c r="S10" s="2"/>
      <c r="T10" s="2"/>
    </row>
    <row r="11" spans="2:20" ht="17.45" customHeight="1" x14ac:dyDescent="0.25">
      <c r="B11" s="3" t="s">
        <v>2</v>
      </c>
      <c r="C11" s="6">
        <v>200</v>
      </c>
      <c r="D11" s="9">
        <f>IF(C11="","",$D$5-C11)</f>
        <v>1800</v>
      </c>
      <c r="E11" s="6">
        <v>350</v>
      </c>
      <c r="F11" s="9">
        <f>IF(E11="","",$F$5-E11)</f>
        <v>2650</v>
      </c>
      <c r="G11" s="6">
        <v>168</v>
      </c>
      <c r="H11" s="9">
        <f>IF(G11="","",H5-G11)</f>
        <v>1091</v>
      </c>
      <c r="I11" s="6">
        <v>293</v>
      </c>
      <c r="J11" s="9">
        <f>IF(I11="","",J5-I11)</f>
        <v>1340</v>
      </c>
      <c r="K11" s="6">
        <v>432</v>
      </c>
      <c r="L11" s="9">
        <f>IF(K11="","",L5-K11)</f>
        <v>5350</v>
      </c>
      <c r="M11" s="2"/>
      <c r="N11" s="2"/>
      <c r="O11" s="2"/>
      <c r="P11" s="2"/>
      <c r="Q11" s="2"/>
      <c r="R11" s="2"/>
      <c r="S11" s="2"/>
      <c r="T11" s="2"/>
    </row>
    <row r="12" spans="2:20" ht="17.45" customHeight="1" x14ac:dyDescent="0.25">
      <c r="B12" s="3" t="s">
        <v>3</v>
      </c>
      <c r="C12" s="6">
        <v>200</v>
      </c>
      <c r="D12" s="9">
        <f>IF(C12="","",D11-C12)</f>
        <v>1600</v>
      </c>
      <c r="E12" s="6">
        <v>179.9</v>
      </c>
      <c r="F12" s="9">
        <f>IF(E12="","",F11-E12)</f>
        <v>2470.1</v>
      </c>
      <c r="G12" s="6">
        <v>150</v>
      </c>
      <c r="H12" s="9">
        <f>IF(G12="","",H11-G12)</f>
        <v>941</v>
      </c>
      <c r="I12" s="6">
        <v>299</v>
      </c>
      <c r="J12" s="9">
        <f>IF(I12="","",J11-I12)</f>
        <v>1041</v>
      </c>
      <c r="K12" s="6">
        <v>278</v>
      </c>
      <c r="L12" s="9">
        <f>IF(K12="","",L11-K12)</f>
        <v>5072</v>
      </c>
      <c r="M12" s="2"/>
      <c r="N12" s="2"/>
      <c r="O12" s="2"/>
      <c r="P12" s="2"/>
      <c r="Q12" s="2"/>
      <c r="R12" s="2"/>
      <c r="S12" s="2"/>
      <c r="T12" s="2"/>
    </row>
    <row r="13" spans="2:20" ht="17.45" customHeight="1" x14ac:dyDescent="0.25">
      <c r="B13" s="3" t="s">
        <v>4</v>
      </c>
      <c r="C13" s="6">
        <v>200</v>
      </c>
      <c r="D13" s="9">
        <f t="shared" ref="D13:D22" si="0">IF(C13="","",D12-C13)</f>
        <v>1400</v>
      </c>
      <c r="E13" s="6">
        <v>369</v>
      </c>
      <c r="F13" s="9">
        <f t="shared" ref="F13:F22" si="1">IF(E13="","",F12-E13)</f>
        <v>2101.1</v>
      </c>
      <c r="G13" s="6">
        <v>109</v>
      </c>
      <c r="H13" s="9">
        <f t="shared" ref="H13:H22" si="2">IF(G13="","",H12-G13)</f>
        <v>832</v>
      </c>
      <c r="I13" s="6">
        <v>176</v>
      </c>
      <c r="J13" s="9">
        <f t="shared" ref="J13:J22" si="3">IF(I13="","",J12-I13)</f>
        <v>865</v>
      </c>
      <c r="K13" s="6">
        <v>218</v>
      </c>
      <c r="L13" s="9">
        <f t="shared" ref="L13:L22" si="4">IF(K13="","",L12-K13)</f>
        <v>4854</v>
      </c>
      <c r="M13" s="2"/>
      <c r="N13" s="2"/>
      <c r="O13" s="2"/>
      <c r="P13" s="2"/>
      <c r="Q13" s="2"/>
      <c r="R13" s="2"/>
      <c r="S13" s="2"/>
      <c r="T13" s="2"/>
    </row>
    <row r="14" spans="2:20" ht="17.45" customHeight="1" x14ac:dyDescent="0.25">
      <c r="B14" s="3" t="s">
        <v>5</v>
      </c>
      <c r="C14" s="6">
        <v>200</v>
      </c>
      <c r="D14" s="9">
        <f t="shared" si="0"/>
        <v>1200</v>
      </c>
      <c r="E14" s="6">
        <v>220</v>
      </c>
      <c r="F14" s="9">
        <f t="shared" si="1"/>
        <v>1881.1</v>
      </c>
      <c r="G14" s="6">
        <v>181</v>
      </c>
      <c r="H14" s="9">
        <f t="shared" si="2"/>
        <v>651</v>
      </c>
      <c r="I14" s="6">
        <v>293</v>
      </c>
      <c r="J14" s="9">
        <f t="shared" si="3"/>
        <v>572</v>
      </c>
      <c r="K14" s="6">
        <v>302</v>
      </c>
      <c r="L14" s="9">
        <f t="shared" si="4"/>
        <v>4552</v>
      </c>
      <c r="M14" s="2"/>
      <c r="N14" s="2"/>
      <c r="O14" s="2"/>
      <c r="P14" s="2"/>
      <c r="Q14" s="2"/>
      <c r="R14" s="2"/>
      <c r="S14" s="2"/>
      <c r="T14" s="2"/>
    </row>
    <row r="15" spans="2:20" ht="17.45" customHeight="1" x14ac:dyDescent="0.25">
      <c r="B15" s="3" t="s">
        <v>6</v>
      </c>
      <c r="C15" s="6">
        <v>200</v>
      </c>
      <c r="D15" s="9">
        <f t="shared" si="0"/>
        <v>1000</v>
      </c>
      <c r="E15" s="6">
        <v>187.5</v>
      </c>
      <c r="F15" s="9">
        <f t="shared" si="1"/>
        <v>1693.6</v>
      </c>
      <c r="G15" s="6">
        <v>130</v>
      </c>
      <c r="H15" s="9">
        <f t="shared" si="2"/>
        <v>521</v>
      </c>
      <c r="I15" s="6">
        <v>155</v>
      </c>
      <c r="J15" s="9">
        <f t="shared" si="3"/>
        <v>417</v>
      </c>
      <c r="K15" s="6">
        <v>386</v>
      </c>
      <c r="L15" s="9">
        <f t="shared" si="4"/>
        <v>4166</v>
      </c>
      <c r="M15" s="2"/>
      <c r="N15" s="2"/>
      <c r="O15" s="2"/>
      <c r="P15" s="2"/>
      <c r="Q15" s="2"/>
      <c r="R15" s="2"/>
      <c r="S15" s="2"/>
      <c r="T15" s="2"/>
    </row>
    <row r="16" spans="2:20" ht="17.45" customHeight="1" x14ac:dyDescent="0.25">
      <c r="B16" s="3" t="s">
        <v>7</v>
      </c>
      <c r="C16" s="6">
        <v>200</v>
      </c>
      <c r="D16" s="9">
        <f t="shared" si="0"/>
        <v>800</v>
      </c>
      <c r="E16" s="6">
        <v>356.9</v>
      </c>
      <c r="F16" s="9">
        <f t="shared" si="1"/>
        <v>1336.6999999999998</v>
      </c>
      <c r="G16" s="6">
        <v>113</v>
      </c>
      <c r="H16" s="9">
        <f t="shared" si="2"/>
        <v>408</v>
      </c>
      <c r="I16" s="6">
        <v>234</v>
      </c>
      <c r="J16" s="9">
        <f t="shared" si="3"/>
        <v>183</v>
      </c>
      <c r="K16" s="6">
        <v>298</v>
      </c>
      <c r="L16" s="9">
        <f t="shared" si="4"/>
        <v>3868</v>
      </c>
      <c r="M16" s="2"/>
      <c r="N16" s="2"/>
      <c r="O16" s="2"/>
      <c r="P16" s="2"/>
      <c r="Q16" s="2"/>
      <c r="R16" s="2"/>
      <c r="S16" s="2"/>
      <c r="T16" s="2"/>
    </row>
    <row r="17" spans="2:20" ht="17.45" customHeight="1" x14ac:dyDescent="0.25">
      <c r="B17" s="3" t="s">
        <v>8</v>
      </c>
      <c r="C17" s="6">
        <v>200</v>
      </c>
      <c r="D17" s="9">
        <f t="shared" si="0"/>
        <v>600</v>
      </c>
      <c r="E17" s="6">
        <v>100</v>
      </c>
      <c r="F17" s="9">
        <f t="shared" si="1"/>
        <v>1236.6999999999998</v>
      </c>
      <c r="G17" s="6">
        <v>90</v>
      </c>
      <c r="H17" s="9">
        <f t="shared" si="2"/>
        <v>318</v>
      </c>
      <c r="I17" s="6"/>
      <c r="J17" s="9" t="str">
        <f t="shared" si="3"/>
        <v/>
      </c>
      <c r="K17" s="6"/>
      <c r="L17" s="9" t="str">
        <f t="shared" si="4"/>
        <v/>
      </c>
      <c r="M17" s="2"/>
      <c r="N17" s="2"/>
      <c r="O17" s="2"/>
      <c r="P17" s="2"/>
      <c r="Q17" s="2"/>
      <c r="R17" s="2"/>
      <c r="S17" s="2"/>
      <c r="T17" s="2"/>
    </row>
    <row r="18" spans="2:20" ht="17.45" customHeight="1" x14ac:dyDescent="0.25">
      <c r="B18" s="3" t="s">
        <v>9</v>
      </c>
      <c r="C18" s="6">
        <v>50</v>
      </c>
      <c r="D18" s="9">
        <f t="shared" si="0"/>
        <v>550</v>
      </c>
      <c r="E18" s="6">
        <v>110</v>
      </c>
      <c r="F18" s="9">
        <f t="shared" si="1"/>
        <v>1126.6999999999998</v>
      </c>
      <c r="G18" s="6">
        <v>25</v>
      </c>
      <c r="H18" s="9">
        <f t="shared" si="2"/>
        <v>293</v>
      </c>
      <c r="I18" s="6"/>
      <c r="J18" s="9" t="str">
        <f t="shared" si="3"/>
        <v/>
      </c>
      <c r="K18" s="6"/>
      <c r="L18" s="9" t="str">
        <f t="shared" si="4"/>
        <v/>
      </c>
      <c r="M18" s="2"/>
      <c r="N18" s="2"/>
      <c r="O18" s="2"/>
      <c r="P18" s="2"/>
      <c r="Q18" s="2"/>
      <c r="R18" s="2"/>
      <c r="S18" s="2"/>
      <c r="T18" s="2"/>
    </row>
    <row r="19" spans="2:20" ht="17.45" customHeight="1" x14ac:dyDescent="0.25">
      <c r="B19" s="3" t="s">
        <v>10</v>
      </c>
      <c r="C19" s="6">
        <v>50</v>
      </c>
      <c r="D19" s="9">
        <f t="shared" si="0"/>
        <v>500</v>
      </c>
      <c r="E19" s="6">
        <v>120</v>
      </c>
      <c r="F19" s="9">
        <f t="shared" si="1"/>
        <v>1006.6999999999998</v>
      </c>
      <c r="G19" s="6">
        <v>25</v>
      </c>
      <c r="H19" s="9">
        <f t="shared" si="2"/>
        <v>268</v>
      </c>
      <c r="I19" s="6"/>
      <c r="J19" s="9" t="str">
        <f t="shared" si="3"/>
        <v/>
      </c>
      <c r="K19" s="6"/>
      <c r="L19" s="9" t="str">
        <f t="shared" si="4"/>
        <v/>
      </c>
      <c r="M19" s="2"/>
      <c r="N19" s="2"/>
      <c r="O19" s="2"/>
      <c r="P19" s="2"/>
      <c r="Q19" s="2"/>
      <c r="R19" s="2"/>
      <c r="S19" s="2"/>
      <c r="T19" s="2"/>
    </row>
    <row r="20" spans="2:20" ht="17.45" customHeight="1" x14ac:dyDescent="0.25">
      <c r="B20" s="3" t="s">
        <v>11</v>
      </c>
      <c r="C20" s="6">
        <v>50</v>
      </c>
      <c r="D20" s="9">
        <f t="shared" si="0"/>
        <v>450</v>
      </c>
      <c r="E20" s="6">
        <v>50</v>
      </c>
      <c r="F20" s="9">
        <f t="shared" si="1"/>
        <v>956.69999999999982</v>
      </c>
      <c r="G20" s="6">
        <v>25</v>
      </c>
      <c r="H20" s="9">
        <f t="shared" si="2"/>
        <v>243</v>
      </c>
      <c r="I20" s="6"/>
      <c r="J20" s="9" t="str">
        <f t="shared" si="3"/>
        <v/>
      </c>
      <c r="K20" s="6"/>
      <c r="L20" s="9" t="str">
        <f t="shared" si="4"/>
        <v/>
      </c>
      <c r="M20" s="2"/>
      <c r="N20" s="2"/>
      <c r="O20" s="2"/>
      <c r="P20" s="2"/>
      <c r="Q20" s="2"/>
      <c r="R20" s="2"/>
      <c r="S20" s="2"/>
      <c r="T20" s="2"/>
    </row>
    <row r="21" spans="2:20" ht="17.45" customHeight="1" x14ac:dyDescent="0.25">
      <c r="B21" s="3" t="s">
        <v>12</v>
      </c>
      <c r="C21" s="6">
        <v>50</v>
      </c>
      <c r="D21" s="9">
        <f t="shared" si="0"/>
        <v>400</v>
      </c>
      <c r="E21" s="6">
        <v>60</v>
      </c>
      <c r="F21" s="9">
        <f t="shared" si="1"/>
        <v>896.69999999999982</v>
      </c>
      <c r="G21" s="6">
        <v>25</v>
      </c>
      <c r="H21" s="9">
        <f t="shared" si="2"/>
        <v>218</v>
      </c>
      <c r="I21" s="6"/>
      <c r="J21" s="9" t="str">
        <f t="shared" si="3"/>
        <v/>
      </c>
      <c r="K21" s="6"/>
      <c r="L21" s="9" t="str">
        <f t="shared" si="4"/>
        <v/>
      </c>
      <c r="M21" s="2"/>
      <c r="N21" s="2"/>
      <c r="O21" s="2"/>
      <c r="P21" s="2"/>
      <c r="Q21" s="2"/>
      <c r="R21" s="2"/>
      <c r="S21" s="2"/>
      <c r="T21" s="2"/>
    </row>
    <row r="22" spans="2:20" ht="17.45" customHeight="1" x14ac:dyDescent="0.25">
      <c r="B22" s="3" t="s">
        <v>13</v>
      </c>
      <c r="C22" s="6">
        <v>50</v>
      </c>
      <c r="D22" s="9">
        <f t="shared" si="0"/>
        <v>350</v>
      </c>
      <c r="E22" s="6">
        <v>80</v>
      </c>
      <c r="F22" s="9">
        <f t="shared" si="1"/>
        <v>816.69999999999982</v>
      </c>
      <c r="G22" s="6">
        <v>25</v>
      </c>
      <c r="H22" s="9">
        <f t="shared" si="2"/>
        <v>193</v>
      </c>
      <c r="I22" s="6"/>
      <c r="J22" s="9" t="str">
        <f t="shared" si="3"/>
        <v/>
      </c>
      <c r="K22" s="6"/>
      <c r="L22" s="9" t="str">
        <f t="shared" si="4"/>
        <v/>
      </c>
      <c r="M22" s="2"/>
      <c r="N22" s="2"/>
      <c r="O22" s="2"/>
      <c r="P22" s="2"/>
      <c r="Q22" s="2"/>
      <c r="R22" s="2"/>
      <c r="S22" s="2"/>
      <c r="T22" s="2"/>
    </row>
    <row r="23" spans="2:20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2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</sheetData>
  <phoneticPr fontId="2" type="noConversion"/>
  <conditionalFormatting sqref="D8">
    <cfRule type="dataBar" priority="5">
      <dataBar>
        <cfvo type="num" val="0"/>
        <cfvo type="num" val="1"/>
        <color rgb="FF2E4F54"/>
      </dataBar>
      <extLst>
        <ext xmlns:x14="http://schemas.microsoft.com/office/spreadsheetml/2009/9/main" uri="{B025F937-C7B1-47D3-B67F-A62EFF666E3E}">
          <x14:id>{F751762D-4F8B-4E5C-86EC-DDA169217DA4}</x14:id>
        </ext>
      </extLst>
    </cfRule>
  </conditionalFormatting>
  <conditionalFormatting sqref="F8">
    <cfRule type="dataBar" priority="4">
      <dataBar>
        <cfvo type="num" val="0"/>
        <cfvo type="num" val="1"/>
        <color rgb="FF2E4F54"/>
      </dataBar>
      <extLst>
        <ext xmlns:x14="http://schemas.microsoft.com/office/spreadsheetml/2009/9/main" uri="{B025F937-C7B1-47D3-B67F-A62EFF666E3E}">
          <x14:id>{2681DE7C-44CD-4313-886A-1A4BE15ABCEC}</x14:id>
        </ext>
      </extLst>
    </cfRule>
  </conditionalFormatting>
  <conditionalFormatting sqref="H8">
    <cfRule type="dataBar" priority="3">
      <dataBar>
        <cfvo type="num" val="0"/>
        <cfvo type="num" val="1"/>
        <color rgb="FF2E4F54"/>
      </dataBar>
      <extLst>
        <ext xmlns:x14="http://schemas.microsoft.com/office/spreadsheetml/2009/9/main" uri="{B025F937-C7B1-47D3-B67F-A62EFF666E3E}">
          <x14:id>{F4949B37-1DC6-47D7-BC59-B50C1D2651B8}</x14:id>
        </ext>
      </extLst>
    </cfRule>
  </conditionalFormatting>
  <conditionalFormatting sqref="J8">
    <cfRule type="dataBar" priority="2">
      <dataBar>
        <cfvo type="num" val="0"/>
        <cfvo type="num" val="1"/>
        <color rgb="FF2E4F54"/>
      </dataBar>
      <extLst>
        <ext xmlns:x14="http://schemas.microsoft.com/office/spreadsheetml/2009/9/main" uri="{B025F937-C7B1-47D3-B67F-A62EFF666E3E}">
          <x14:id>{B8BD7138-72EE-4F41-92A7-6BA8E2187B0C}</x14:id>
        </ext>
      </extLst>
    </cfRule>
  </conditionalFormatting>
  <conditionalFormatting sqref="L8">
    <cfRule type="dataBar" priority="1">
      <dataBar>
        <cfvo type="num" val="0"/>
        <cfvo type="num" val="1"/>
        <color rgb="FF2E4F54"/>
      </dataBar>
      <extLst>
        <ext xmlns:x14="http://schemas.microsoft.com/office/spreadsheetml/2009/9/main" uri="{B025F937-C7B1-47D3-B67F-A62EFF666E3E}">
          <x14:id>{52705186-A938-4C43-B8FC-07E75BD307F4}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51762D-4F8B-4E5C-86EC-DDA169217DA4}">
            <x14:dataBar minLength="0" maxLength="100" border="1" direction="leftToRight" negativeBarBorderColorSameAsPositive="0">
              <x14:cfvo type="num">
                <xm:f>0</xm:f>
              </x14:cfvo>
              <x14:cfvo type="num">
                <xm:f>1</xm:f>
              </x14:cfvo>
              <x14:borderColor rgb="FF355C61"/>
              <x14:negativeFillColor rgb="FFFF0000"/>
              <x14:negativeBorderColor rgb="FFFF0000"/>
              <x14:axisColor rgb="FF000000"/>
            </x14:dataBar>
          </x14:cfRule>
          <xm:sqref>D8</xm:sqref>
        </x14:conditionalFormatting>
        <x14:conditionalFormatting xmlns:xm="http://schemas.microsoft.com/office/excel/2006/main">
          <x14:cfRule type="dataBar" id="{2681DE7C-44CD-4313-886A-1A4BE15ABCEC}">
            <x14:dataBar minLength="0" maxLength="100" border="1" direction="leftToRight" negativeBarBorderColorSameAsPositive="0">
              <x14:cfvo type="num">
                <xm:f>0</xm:f>
              </x14:cfvo>
              <x14:cfvo type="num">
                <xm:f>1</xm:f>
              </x14:cfvo>
              <x14:borderColor rgb="FF355C61"/>
              <x14:negativeFillColor rgb="FFFF0000"/>
              <x14:negativeBorderColor rgb="FFFF0000"/>
              <x14:axisColor rgb="FF000000"/>
            </x14:dataBar>
          </x14:cfRule>
          <xm:sqref>F8</xm:sqref>
        </x14:conditionalFormatting>
        <x14:conditionalFormatting xmlns:xm="http://schemas.microsoft.com/office/excel/2006/main">
          <x14:cfRule type="dataBar" id="{F4949B37-1DC6-47D7-BC59-B50C1D2651B8}">
            <x14:dataBar minLength="0" maxLength="100" border="1" direction="leftToRight" negativeBarBorderColorSameAsPositive="0">
              <x14:cfvo type="num">
                <xm:f>0</xm:f>
              </x14:cfvo>
              <x14:cfvo type="num">
                <xm:f>1</xm:f>
              </x14:cfvo>
              <x14:borderColor rgb="FF355C61"/>
              <x14:negativeFillColor rgb="FFFF0000"/>
              <x14:negativeBorderColor rgb="FFFF0000"/>
              <x14:axisColor rgb="FF000000"/>
            </x14:dataBar>
          </x14:cfRule>
          <xm:sqref>H8</xm:sqref>
        </x14:conditionalFormatting>
        <x14:conditionalFormatting xmlns:xm="http://schemas.microsoft.com/office/excel/2006/main">
          <x14:cfRule type="dataBar" id="{B8BD7138-72EE-4F41-92A7-6BA8E2187B0C}">
            <x14:dataBar minLength="0" maxLength="100" border="1" direction="leftToRight" negativeBarBorderColorSameAsPositive="0">
              <x14:cfvo type="num">
                <xm:f>0</xm:f>
              </x14:cfvo>
              <x14:cfvo type="num">
                <xm:f>1</xm:f>
              </x14:cfvo>
              <x14:borderColor rgb="FF355C61"/>
              <x14:negativeFillColor rgb="FFFF0000"/>
              <x14:negativeBorderColor rgb="FFFF0000"/>
              <x14:axisColor rgb="FF000000"/>
            </x14:dataBar>
          </x14:cfRule>
          <xm:sqref>J8</xm:sqref>
        </x14:conditionalFormatting>
        <x14:conditionalFormatting xmlns:xm="http://schemas.microsoft.com/office/excel/2006/main">
          <x14:cfRule type="dataBar" id="{52705186-A938-4C43-B8FC-07E75BD307F4}">
            <x14:dataBar minLength="0" maxLength="100" border="1" direction="leftToRight" negativeBarBorderColorSameAsPositive="0">
              <x14:cfvo type="num">
                <xm:f>0</xm:f>
              </x14:cfvo>
              <x14:cfvo type="num">
                <xm:f>1</xm:f>
              </x14:cfvo>
              <x14:borderColor rgb="FF355C61"/>
              <x14:negativeFillColor rgb="FFFF0000"/>
              <x14:negativeBorderColor rgb="FFFF0000"/>
              <x14:axisColor rgb="FF000000"/>
            </x14:dataBar>
          </x14:cfRule>
          <xm:sqref>L8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B77565-96A1-4585-8E92-87644ADA7644}">
          <x14:formula1>
            <xm:f>OFFSET(Parâmetros!$B$3,1,0,COUNTA(Parâmetros!$B$4:$B$16),1)</xm:f>
          </x14:formula1>
          <xm:sqref>D4 L4 J4 H4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93A7-E5AB-488E-BED6-8DCF03591057}">
  <dimension ref="B2:Y17"/>
  <sheetViews>
    <sheetView showGridLines="0" workbookViewId="0">
      <selection activeCell="S13" sqref="S13"/>
    </sheetView>
  </sheetViews>
  <sheetFormatPr defaultRowHeight="15" x14ac:dyDescent="0.25"/>
  <cols>
    <col min="1" max="1" width="0.5703125" customWidth="1"/>
    <col min="3" max="14" width="15.28515625" customWidth="1"/>
  </cols>
  <sheetData>
    <row r="2" spans="2:25" ht="20.45" customHeight="1" x14ac:dyDescent="0.25">
      <c r="B2" s="12"/>
      <c r="C2" s="13" t="s">
        <v>26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6" spans="2:25" x14ac:dyDescent="0.25"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1" t="s">
        <v>37</v>
      </c>
      <c r="M6" s="1" t="s">
        <v>38</v>
      </c>
      <c r="N6" s="1" t="s">
        <v>39</v>
      </c>
    </row>
    <row r="7" spans="2:25" x14ac:dyDescent="0.25">
      <c r="C7" s="15">
        <f>SUM(Dívidas!C11,Dívidas!E11,Dívidas!G11,Dívidas!I11,Dívidas!K11)</f>
        <v>1443</v>
      </c>
      <c r="D7" s="15">
        <f>SUM(Dívidas!C12,Dívidas!E12,Dívidas!G12,Dívidas!I12,Dívidas!K12)</f>
        <v>1106.9000000000001</v>
      </c>
      <c r="E7" s="15">
        <f>SUM(Dívidas!C13,Dívidas!E13,Dívidas!G13,Dívidas!I13,Dívidas!K13)</f>
        <v>1072</v>
      </c>
      <c r="F7" s="15">
        <f>SUM(Dívidas!C14,Dívidas!E14,Dívidas!G14,Dívidas!I14,Dívidas!K14)</f>
        <v>1196</v>
      </c>
      <c r="G7" s="15">
        <f>SUM(Dívidas!C15,Dívidas!E15,Dívidas!G15,Dívidas!I15,Dívidas!K15)</f>
        <v>1058.5</v>
      </c>
      <c r="H7" s="15">
        <f>SUM(Dívidas!C16,Dívidas!E16,Dívidas!G16,Dívidas!I16,Dívidas!K16)</f>
        <v>1201.9000000000001</v>
      </c>
      <c r="I7" s="15">
        <f>SUM(Dívidas!C17,Dívidas!E17,Dívidas!G17,Dívidas!I17,Dívidas!K17)</f>
        <v>390</v>
      </c>
      <c r="J7" s="15">
        <f>SUM(Dívidas!C18,Dívidas!E18,Dívidas!G18,Dívidas!I18,Dívidas!K18)</f>
        <v>185</v>
      </c>
      <c r="K7" s="15">
        <f>SUM(Dívidas!C19,Dívidas!E19,Dívidas!G19,Dívidas!I19,Dívidas!K19)</f>
        <v>195</v>
      </c>
      <c r="L7" s="15">
        <f>SUM(Dívidas!C20,Dívidas!E20,Dívidas!G20,Dívidas!I20,Dívidas!K20)</f>
        <v>125</v>
      </c>
      <c r="M7" s="15">
        <f>SUM(Dívidas!C21,Dívidas!E21,Dívidas!G21,Dívidas!I21,Dívidas!K21)</f>
        <v>135</v>
      </c>
      <c r="N7" s="15">
        <f>SUM(Dívidas!C22,Dívidas!E22,Dívidas!G22,Dívidas!I22,Dívidas!K22)</f>
        <v>155</v>
      </c>
    </row>
    <row r="16" spans="2:25" x14ac:dyDescent="0.25">
      <c r="C16" s="1" t="str">
        <f>Dívidas!D4</f>
        <v>Dívida A</v>
      </c>
      <c r="D16" s="1" t="str">
        <f>Dívidas!F4</f>
        <v>Dívida B</v>
      </c>
      <c r="E16" s="1" t="str">
        <f>Dívidas!H4</f>
        <v>Dívida C</v>
      </c>
      <c r="F16" s="1" t="str">
        <f>Dívidas!J4</f>
        <v>Dívida D</v>
      </c>
      <c r="G16" s="1" t="str">
        <f>Dívidas!L4</f>
        <v>Dívida E</v>
      </c>
    </row>
    <row r="17" spans="3:7" x14ac:dyDescent="0.25">
      <c r="C17" s="15">
        <f>SUM(Dívidas!C11:C22)</f>
        <v>1650</v>
      </c>
      <c r="D17" s="15">
        <f>SUM(Dívidas!E11:E22)</f>
        <v>2183.3000000000002</v>
      </c>
      <c r="E17" s="15">
        <f>SUM(Dívidas!G11:G22)</f>
        <v>1066</v>
      </c>
      <c r="F17" s="15">
        <f>SUM(Dívidas!I11:I22)</f>
        <v>1450</v>
      </c>
      <c r="G17" s="15">
        <f>SUM(Dívidas!K11:K22)</f>
        <v>1914</v>
      </c>
    </row>
  </sheetData>
  <phoneticPr fontId="2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6E61-A0B7-45A3-8A86-13EFC9E2DB6C}">
  <dimension ref="B3:B16"/>
  <sheetViews>
    <sheetView showGridLines="0" workbookViewId="0">
      <selection activeCell="B11" sqref="B11"/>
    </sheetView>
  </sheetViews>
  <sheetFormatPr defaultRowHeight="15" x14ac:dyDescent="0.25"/>
  <cols>
    <col min="1" max="1" width="0.5703125" customWidth="1"/>
    <col min="2" max="2" width="32.42578125" customWidth="1"/>
  </cols>
  <sheetData>
    <row r="3" spans="2:2" x14ac:dyDescent="0.25">
      <c r="B3" s="14" t="s">
        <v>27</v>
      </c>
    </row>
    <row r="4" spans="2:2" x14ac:dyDescent="0.25">
      <c r="B4" s="16" t="s">
        <v>40</v>
      </c>
    </row>
    <row r="5" spans="2:2" x14ac:dyDescent="0.25">
      <c r="B5" s="16" t="s">
        <v>41</v>
      </c>
    </row>
    <row r="6" spans="2:2" x14ac:dyDescent="0.25">
      <c r="B6" s="16" t="s">
        <v>42</v>
      </c>
    </row>
    <row r="7" spans="2:2" x14ac:dyDescent="0.25">
      <c r="B7" s="16" t="s">
        <v>43</v>
      </c>
    </row>
    <row r="8" spans="2:2" x14ac:dyDescent="0.25">
      <c r="B8" s="16" t="s">
        <v>44</v>
      </c>
    </row>
    <row r="9" spans="2:2" x14ac:dyDescent="0.25">
      <c r="B9" s="16"/>
    </row>
    <row r="10" spans="2:2" x14ac:dyDescent="0.25">
      <c r="B10" s="16"/>
    </row>
    <row r="11" spans="2:2" x14ac:dyDescent="0.25">
      <c r="B11" s="16"/>
    </row>
    <row r="12" spans="2:2" x14ac:dyDescent="0.25">
      <c r="B12" s="16"/>
    </row>
    <row r="13" spans="2:2" x14ac:dyDescent="0.25">
      <c r="B13" s="16"/>
    </row>
    <row r="14" spans="2:2" x14ac:dyDescent="0.25">
      <c r="B14" s="16"/>
    </row>
    <row r="15" spans="2:2" x14ac:dyDescent="0.25">
      <c r="B15" s="16"/>
    </row>
    <row r="16" spans="2:2" x14ac:dyDescent="0.25">
      <c r="B16" s="1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Dívidas</vt:lpstr>
      <vt:lpstr>Visão_Geral</vt:lpstr>
      <vt:lpstr>Parâmetros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Maciel</dc:creator>
  <cp:lastModifiedBy>Rômer Fernandes e Silva | Ampulheta Gestão</cp:lastModifiedBy>
  <dcterms:created xsi:type="dcterms:W3CDTF">2022-10-11T14:27:41Z</dcterms:created>
  <dcterms:modified xsi:type="dcterms:W3CDTF">2024-05-01T15:55:10Z</dcterms:modified>
</cp:coreProperties>
</file>